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ulle\OneDrive\Asztali gép\Kalkulátor OMME\Méhanya\"/>
    </mc:Choice>
  </mc:AlternateContent>
  <bookViews>
    <workbookView xWindow="0" yWindow="0" windowWidth="16380" windowHeight="8190" tabRatio="500"/>
  </bookViews>
  <sheets>
    <sheet name="Kalkulátor" sheetId="1" r:id="rId1"/>
    <sheet name="Tájékoztató" sheetId="2" r:id="rId2"/>
  </sheet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C22" i="1" l="1"/>
  <c r="G21" i="1"/>
  <c r="G20" i="1"/>
  <c r="E20" i="1"/>
  <c r="F20" i="1" s="1"/>
  <c r="H20" i="1" s="1"/>
  <c r="G19" i="1"/>
  <c r="D14" i="1"/>
  <c r="E22" i="1" s="1"/>
  <c r="D13" i="1"/>
  <c r="E21" i="1" s="1"/>
  <c r="F21" i="1" s="1"/>
  <c r="H21" i="1" s="1"/>
  <c r="D12" i="1"/>
  <c r="D11" i="1"/>
  <c r="E19" i="1" s="1"/>
  <c r="F19" i="1" s="1"/>
  <c r="H19" i="1" l="1"/>
  <c r="H22" i="1" s="1"/>
  <c r="G25" i="1" s="1"/>
  <c r="F22" i="1"/>
  <c r="C23" i="1" s="1"/>
</calcChain>
</file>

<file path=xl/comments1.xml><?xml version="1.0" encoding="utf-8"?>
<comments xmlns="http://schemas.openxmlformats.org/spreadsheetml/2006/main">
  <authors>
    <author>Unknown Author</author>
  </authors>
  <commentList>
    <comment ref="C7" authorId="0" shapeId="0">
      <text>
        <r>
          <rPr>
            <sz val="10"/>
            <rFont val="Arial"/>
            <family val="2"/>
          </rPr>
          <t>Csak ez és a sárga háttérrel jelölt mezők szerkeszthetők – a lap írásvédett, a többi cella (képletek, feliratok) nem módosítható.</t>
        </r>
      </text>
    </comment>
    <comment ref="C19" authorId="0" shapeId="0">
      <text>
        <r>
          <rPr>
            <sz val="10"/>
            <rFont val="Arial"/>
            <family val="2"/>
          </rPr>
          <t>Példa érték (20 db) – írja felül a ténylegesen vásárolt mennyiséggel.</t>
        </r>
      </text>
    </comment>
    <comment ref="D19" authorId="0" shapeId="0">
      <text>
        <r>
          <rPr>
            <sz val="10"/>
            <rFont val="Arial"/>
            <family val="2"/>
          </rPr>
          <t>Példa érték (2200 Ft/db) – írja felül a számlán szereplő tényleges egységárral.</t>
        </r>
      </text>
    </comment>
  </commentList>
</comments>
</file>

<file path=xl/sharedStrings.xml><?xml version="1.0" encoding="utf-8"?>
<sst xmlns="http://schemas.openxmlformats.org/spreadsheetml/2006/main" count="63" uniqueCount="60">
  <si>
    <t>Méhanya és anyabölcső vásárlási támogatás kalkulátor</t>
  </si>
  <si>
    <t>Jogszabályi alap: 10/2024. (III. 25.) AM rendelet 31. § (hatályos szöveg, 2026. I. 27-től)</t>
  </si>
  <si>
    <t>Figyelem! A végleges támogatási összeget a Kincstár állapítja meg a 10/2024. (III. 25.) AM rendelet alapján.</t>
  </si>
  <si>
    <t>1. Alapadat</t>
  </si>
  <si>
    <t>Nyilvántartott méhcsaládállomány (db)</t>
  </si>
  <si>
    <t>← Írja be ide a 2025. október 15-ig a TIR-ENAR-ba bejelentett méhcsaládok számát</t>
  </si>
  <si>
    <t>2. Jogszabályi felső korlátok (31. § (5)-(6) bekezdés)</t>
  </si>
  <si>
    <t>Tenyészanyag típusa</t>
  </si>
  <si>
    <t>Max. arány</t>
  </si>
  <si>
    <t>Max. mennyiség (db)</t>
  </si>
  <si>
    <t>Max. egységtámogatás (Ft/db)</t>
  </si>
  <si>
    <t>a) Párzott, petőző méhanya</t>
  </si>
  <si>
    <t>állomány 120% × 50%</t>
  </si>
  <si>
    <t>b) Párzatlan méhanya</t>
  </si>
  <si>
    <t>c) Anyabölcső</t>
  </si>
  <si>
    <t>állomány 120%</t>
  </si>
  <si>
    <t>d) Kombinált korlát (a+b+c együtt)</t>
  </si>
  <si>
    <t>A d) kombinált korlát azt jelenti, hogy ha a) és/vagy b) és/vagy c) típusból vegyesen vásárol, az összes elszámolható darabszám együttesen sem haladhatja meg az állomány 120%-át.</t>
  </si>
  <si>
    <t>3. Vásárlás adatai és számított támogatás</t>
  </si>
  <si>
    <t>Tétel</t>
  </si>
  <si>
    <t>Vásárolt
mennyiség (db)</t>
  </si>
  <si>
    <t>Egységár
(Ft/db)</t>
  </si>
  <si>
    <t>Max.
elszámolható
mennyiség (db)</t>
  </si>
  <si>
    <t>Elszámolható
mennyiség (db)</t>
  </si>
  <si>
    <t>Elszámolható
egységtámogatás
(Ft/db)</t>
  </si>
  <si>
    <t>Igényelhető
támogatás (Ft)</t>
  </si>
  <si>
    <t>Párzott, petőző méhanya</t>
  </si>
  <si>
    <t>Párzatlan méhanya</t>
  </si>
  <si>
    <t>Anyabölcső</t>
  </si>
  <si>
    <t>Összesen</t>
  </si>
  <si>
    <t>Kombinált korlát ellenőrzése (a+b+c ≤ állomány 120%)</t>
  </si>
  <si>
    <t>TELJES IGÉNYELHETŐ TÁMOGATÁS (Ft)</t>
  </si>
  <si>
    <t>Kitöltési útmutató / jelmagyarázat</t>
  </si>
  <si>
    <t xml:space="preserve">  </t>
  </si>
  <si>
    <t>Sárga cella = itt adja meg a saját adatait (méhcsaládállomány, vásárolt mennyiség, egységár)</t>
  </si>
  <si>
    <t>Fehér/zöld cella = automatikusan számított érték, ne írja felül</t>
  </si>
  <si>
    <t>Méhanya támogatás – jogszabályi összefoglaló</t>
  </si>
  <si>
    <t>Forrás: 10/2024. (III. 25.) AM rendelet a méhészeti ágazatban a központi költségvetés, valamint az Európai Mezőgazdasági Garanciaalap társfinanszírozásában megvalósuló támogatások 2024–2027. évi igénybevételének szabályairól, 31. § — 'Petőző méhanya, párzatlan méhanya és anyabölcső vásárlásának támogatása'. Hatályos szöveg állapota: 2026. I. 27-től.</t>
  </si>
  <si>
    <t>Jogosultak (31. § (3) bek.)</t>
  </si>
  <si>
    <t>A kérelem benyújtásának évére érvényes OMME (Országos Magyar Méhészeti Egyesület) tagsági viszonnyal rendelkező kedvezményezett, aki Magyarországon elismert méhtenyésztő szervezet által törzskönyvezett, származási igazolással rendelkező, párzott petőző méhanyát, párzatlan méhanyát vagy anyabölcsőt vásárol.</t>
  </si>
  <si>
    <t>Maximális elszámolható mennyiség (31. § (5) bek.) – tárgyévben legfeljebb egyszer igényelhető</t>
  </si>
  <si>
    <t>a) párzott, petőző méhanya: legfeljebb a nyilvántartott méhcsaládállomány 120%-ának 50%-a (= 60%),</t>
  </si>
  <si>
    <t>b) párzatlan méhanya: legfeljebb a nyilvántartott méhcsaládállomány 120%-ának 50%-a (= 60%),</t>
  </si>
  <si>
    <t>c) anyabölcső: legfeljebb a nyilvántartott méhcsaládállomány 120%-a,</t>
  </si>
  <si>
    <t>d) az a)-c) pontok tetszőleges kombinációja esetén együttesen legfeljebb az állomány 120%-áig, az egyedi (a és b: 60%-os) korlátok figyelembevételével.</t>
  </si>
  <si>
    <t>Támogatás mértéke (31. § (6) bek.)</t>
  </si>
  <si>
    <t>a) párzott, petőző méhanyánként legfeljebb 2500 Ft,</t>
  </si>
  <si>
    <t>b) párzatlan anyánként és anyabölcsőnként legfeljebb 1100 Ft.</t>
  </si>
  <si>
    <t>A támogatás a ténylegesen fizetett (áfa nélküli) egységár és a fenti maximum közül a kisebb összeg.</t>
  </si>
  <si>
    <t>Pénzügyi keret (31. § (2) bek.)</t>
  </si>
  <si>
    <t>Az összes kedvezményezett részére pénzügyi évenként (2024-2027) legfeljebb 650 000 eurónak megfelelő forintösszeg használható fel. Keretkimerülés esetén a jóváhagyható támogatási összegek arányosan csökkenhetnek [5. § (12) bek.].</t>
  </si>
  <si>
    <t>Kérelem benyújtásának határideje (4. § (5) bek. f) pont)</t>
  </si>
  <si>
    <t>A tárgyévet megelőző év augusztus 1. napja és a tárgyév július 31. napja közötti teljesítési (számla) időponttal kiállított számlák esetén a kérelmet a tárgyév augusztus 3. napjáig kell benyújtani a Kincstárhoz, a KNYR elektronikus felületén keresztül.</t>
  </si>
  <si>
    <t>Szükséges dokumentumok (31. § (7)-(8) bek.)</t>
  </si>
  <si>
    <t>a) a kedvezményezett nevére és címére kiállított számla a vásárlásról, valamint az ellenérték megtérítését igazoló bizonylat,</t>
  </si>
  <si>
    <t>b) a megvásárolt párzott/petőző méhanya, párzatlan méhanya vagy anyabölcső származási bizonylata.</t>
  </si>
  <si>
    <t>Az eredeti származási bizonylatot a kedvezményezett 3 évig köteles megőrizni.</t>
  </si>
  <si>
    <t>Egyéb általános feltételek</t>
  </si>
  <si>
    <t>A kedvezményezettnek meg kell felelnie a rendelet 6. § szerinti általános feltételeknek (pl. KNYR-be vételi kötelezettség teljesítése), és a támogatás csak a Kincstár Kedvezményezetti Nyilvántartási Rendszerében (KNYR) nyilvántartott címre kiállított számlák/bizonylatok alapján igényelhető [5. § (1) bek.].</t>
  </si>
  <si>
    <t>Fontos: ez az összefoglaló és a mellékelt kalkulátor kizárólag tájékoztató jellegű, nem minősül jogi vagy szakhatósági állásfoglalásnak. A tényleges támogatási jogosultságot és összeget minden esetben a hatályos rendelet teljes szövege és a Kincstár döntése határozza meg.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</si>
</sst>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quot; db&quot;"/>
    <numFmt numFmtId="165" formatCode="#,##0&quot; Ft&quot;"/>
  </numFmts>
  <fonts count="14" x14ac:knownFonts="1">
    <font>
      <sz val="11"/>
      <color theme="1"/>
      <name val="Calibri"/>
      <family val="2"/>
      <charset val="1"/>
    </font>
    <font>
      <b/>
      <sz val="16"/>
      <color rgb="FF1F4E2C"/>
      <name val="Arial"/>
      <charset val="1"/>
    </font>
    <font>
      <i/>
      <sz val="11"/>
      <color rgb="FF555555"/>
      <name val="Arial"/>
      <charset val="1"/>
    </font>
    <font>
      <i/>
      <sz val="9"/>
      <color rgb="FF808080"/>
      <name val="Arial"/>
      <charset val="1"/>
    </font>
    <font>
      <b/>
      <sz val="12"/>
      <color rgb="FFFFFFFF"/>
      <name val="Arial"/>
      <charset val="1"/>
    </font>
    <font>
      <b/>
      <sz val="10"/>
      <name val="Arial"/>
      <charset val="1"/>
    </font>
    <font>
      <b/>
      <sz val="10"/>
      <color rgb="FF0000FF"/>
      <name val="Arial"/>
      <charset val="1"/>
    </font>
    <font>
      <b/>
      <sz val="10"/>
      <color rgb="FFFFFFFF"/>
      <name val="Arial"/>
      <charset val="1"/>
    </font>
    <font>
      <sz val="10"/>
      <name val="Arial"/>
      <charset val="1"/>
    </font>
    <font>
      <sz val="10"/>
      <color rgb="FF000000"/>
      <name val="Arial"/>
      <charset val="1"/>
    </font>
    <font>
      <b/>
      <sz val="13"/>
      <color rgb="FF1F4E2C"/>
      <name val="Arial"/>
      <charset val="1"/>
    </font>
    <font>
      <b/>
      <sz val="14"/>
      <color rgb="FF1F4E2C"/>
      <name val="Arial"/>
      <charset val="1"/>
    </font>
    <font>
      <sz val="10"/>
      <name val="Arial"/>
      <family val="2"/>
    </font>
    <font>
      <b/>
      <sz val="10"/>
      <color rgb="FFC00000"/>
      <name val="Arial"/>
      <charset val="1"/>
    </font>
  </fonts>
  <fills count="7">
    <fill>
      <patternFill patternType="none"/>
    </fill>
    <fill>
      <patternFill patternType="gray125"/>
    </fill>
    <fill>
      <patternFill patternType="solid">
        <fgColor rgb="FF1F4E2C"/>
        <bgColor rgb="FF333300"/>
      </patternFill>
    </fill>
    <fill>
      <patternFill patternType="solid">
        <fgColor rgb="FFFFFF99"/>
        <bgColor rgb="FFFFFFCC"/>
      </patternFill>
    </fill>
    <fill>
      <patternFill patternType="solid">
        <fgColor rgb="FF2E7D32"/>
        <bgColor rgb="FF008000"/>
      </patternFill>
    </fill>
    <fill>
      <patternFill patternType="solid">
        <fgColor rgb="FFC6E0B4"/>
        <bgColor rgb="FFD9EAD3"/>
      </patternFill>
    </fill>
    <fill>
      <patternFill patternType="solid">
        <fgColor rgb="FFD9EAD3"/>
        <bgColor rgb="FFC6E0B4"/>
      </patternFill>
    </fill>
  </fills>
  <borders count="3">
    <border>
      <left/>
      <right/>
      <top/>
      <bottom/>
      <diagonal/>
    </border>
    <border>
      <left style="thin">
        <color rgb="FFB7B7B7"/>
      </left>
      <right style="thin">
        <color rgb="FFB7B7B7"/>
      </right>
      <top style="thin">
        <color rgb="FFB7B7B7"/>
      </top>
      <bottom style="thin">
        <color rgb="FFB7B7B7"/>
      </bottom>
      <diagonal/>
    </border>
    <border>
      <left style="thin">
        <color rgb="FFB7B7B7"/>
      </left>
      <right/>
      <top style="thin">
        <color rgb="FFB7B7B7"/>
      </top>
      <bottom style="thin">
        <color rgb="FFB7B7B7"/>
      </bottom>
      <diagonal/>
    </border>
  </borders>
  <cellStyleXfs count="1">
    <xf numFmtId="0" fontId="0" fillId="0" borderId="0"/>
  </cellStyleXfs>
  <cellXfs count="35">
    <xf numFmtId="0" fontId="0" fillId="0" borderId="0" xfId="0"/>
    <xf numFmtId="0" fontId="8" fillId="0" borderId="0" xfId="0" applyFont="1" applyBorder="1" applyAlignment="1">
      <alignment horizontal="left" vertical="center" wrapText="1"/>
    </xf>
    <xf numFmtId="0" fontId="5" fillId="0" borderId="0" xfId="0" applyFont="1" applyBorder="1" applyAlignment="1">
      <alignment horizontal="left" vertical="center" wrapText="1"/>
    </xf>
    <xf numFmtId="165" fontId="11" fillId="6" borderId="2" xfId="0" applyNumberFormat="1" applyFont="1" applyFill="1" applyBorder="1" applyAlignment="1">
      <alignment horizontal="center" vertical="center" wrapText="1"/>
    </xf>
    <xf numFmtId="0" fontId="10" fillId="0" borderId="0" xfId="0" applyFont="1" applyBorder="1" applyAlignment="1">
      <alignment horizontal="left" vertical="center" wrapText="1"/>
    </xf>
    <xf numFmtId="0" fontId="0" fillId="0" borderId="0" xfId="0" applyBorder="1"/>
    <xf numFmtId="0" fontId="9" fillId="0" borderId="2" xfId="0" applyFont="1" applyBorder="1" applyAlignment="1">
      <alignment horizontal="center" vertical="center" wrapText="1"/>
    </xf>
    <xf numFmtId="0" fontId="3" fillId="0" borderId="0" xfId="0" applyFont="1" applyBorder="1" applyAlignment="1">
      <alignment horizontal="left" vertical="top" wrapText="1"/>
    </xf>
    <xf numFmtId="164" fontId="6" fillId="3" borderId="2" xfId="0" applyNumberFormat="1" applyFont="1" applyFill="1" applyBorder="1" applyAlignment="1" applyProtection="1">
      <alignment horizontal="center" vertical="center" wrapText="1"/>
      <protection locked="0"/>
    </xf>
    <xf numFmtId="0" fontId="4" fillId="2" borderId="0" xfId="0" applyFont="1" applyFill="1" applyBorder="1" applyAlignment="1">
      <alignment horizontal="left" vertical="center" wrapText="1"/>
    </xf>
    <xf numFmtId="0" fontId="3" fillId="0" borderId="0" xfId="0" applyFont="1" applyBorder="1" applyAlignment="1">
      <alignment horizontal="left"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0" fontId="5" fillId="0" borderId="1" xfId="0" applyFont="1" applyBorder="1" applyAlignment="1">
      <alignment horizontal="left" vertical="center" wrapText="1"/>
    </xf>
    <xf numFmtId="0" fontId="7" fillId="4" borderId="1" xfId="0" applyFont="1" applyFill="1" applyBorder="1" applyAlignment="1">
      <alignment horizontal="center" vertical="center" wrapText="1"/>
    </xf>
    <xf numFmtId="0" fontId="0" fillId="4" borderId="0" xfId="0" applyFill="1"/>
    <xf numFmtId="0" fontId="8" fillId="0" borderId="1" xfId="0" applyFont="1" applyBorder="1" applyAlignment="1">
      <alignment horizontal="left" vertical="center" wrapText="1"/>
    </xf>
    <xf numFmtId="0" fontId="3" fillId="0" borderId="1" xfId="0" applyFont="1" applyBorder="1" applyAlignment="1">
      <alignment horizontal="center" vertical="center" wrapText="1"/>
    </xf>
    <xf numFmtId="16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5"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164" fontId="6" fillId="3" borderId="1" xfId="0" applyNumberFormat="1" applyFont="1" applyFill="1" applyBorder="1" applyAlignment="1" applyProtection="1">
      <alignment horizontal="center" vertical="center" wrapText="1"/>
      <protection locked="0"/>
    </xf>
    <xf numFmtId="165" fontId="6" fillId="3" borderId="1" xfId="0" applyNumberFormat="1" applyFont="1" applyFill="1" applyBorder="1" applyAlignment="1" applyProtection="1">
      <alignment horizontal="center" vertical="center" wrapText="1"/>
      <protection locked="0"/>
    </xf>
    <xf numFmtId="0" fontId="8" fillId="5" borderId="1" xfId="0" applyFont="1" applyFill="1" applyBorder="1"/>
    <xf numFmtId="165" fontId="5" fillId="5" borderId="1" xfId="0" applyNumberFormat="1" applyFont="1" applyFill="1" applyBorder="1" applyAlignment="1">
      <alignment horizontal="center" vertical="center" wrapText="1"/>
    </xf>
    <xf numFmtId="0" fontId="8" fillId="3" borderId="1" xfId="0" applyFont="1" applyFill="1" applyBorder="1"/>
    <xf numFmtId="0" fontId="9" fillId="0" borderId="1" xfId="0" applyFont="1" applyBorder="1"/>
    <xf numFmtId="0" fontId="1" fillId="0" borderId="0" xfId="0" applyFont="1" applyAlignment="1">
      <alignment horizontal="left" vertical="top" wrapText="1"/>
    </xf>
    <xf numFmtId="0" fontId="8" fillId="0" borderId="0" xfId="0" applyFont="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left" vertical="top" wrapText="1"/>
    </xf>
    <xf numFmtId="0" fontId="13" fillId="0" borderId="0" xfId="0" applyFont="1" applyAlignment="1">
      <alignment horizontal="left" vertical="top" wrapText="1"/>
    </xf>
  </cellXfs>
  <cellStyles count="1">
    <cellStyle name="Normál" xfId="0" builtinId="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B7B7B7"/>
      <rgbColor rgb="FF808080"/>
      <rgbColor rgb="FF9999FF"/>
      <rgbColor rgb="FF993366"/>
      <rgbColor rgb="FFFFFFCC"/>
      <rgbColor rgb="FFCCFFFF"/>
      <rgbColor rgb="FF660066"/>
      <rgbColor rgb="FFFF8080"/>
      <rgbColor rgb="FF0066CC"/>
      <rgbColor rgb="FFC6E0B4"/>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FCC99"/>
      <rgbColor rgb="FF3366FF"/>
      <rgbColor rgb="FF33CCCC"/>
      <rgbColor rgb="FF99CC00"/>
      <rgbColor rgb="FFFFCC00"/>
      <rgbColor rgb="FFFF9900"/>
      <rgbColor rgb="FFFF6600"/>
      <rgbColor rgb="FF555555"/>
      <rgbColor rgb="FF969696"/>
      <rgbColor rgb="FF003366"/>
      <rgbColor rgb="FF2E7D32"/>
      <rgbColor rgb="FF003300"/>
      <rgbColor rgb="FF333300"/>
      <rgbColor rgb="FF993300"/>
      <rgbColor rgb="FF993366"/>
      <rgbColor rgb="FF333399"/>
      <rgbColor rgb="FF1F4E2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H31"/>
  <sheetViews>
    <sheetView showGridLines="0" tabSelected="1" zoomScaleNormal="100" workbookViewId="0">
      <pane xSplit="1" ySplit="6" topLeftCell="B7" activePane="bottomRight" state="frozen"/>
      <selection pane="topRight" activeCell="B1" sqref="B1"/>
      <selection pane="bottomLeft" activeCell="A7" sqref="A7"/>
      <selection pane="bottomRight" activeCell="M15" sqref="M15"/>
    </sheetView>
  </sheetViews>
  <sheetFormatPr defaultColWidth="8.7109375" defaultRowHeight="15" x14ac:dyDescent="0.25"/>
  <cols>
    <col min="1" max="1" width="3" customWidth="1"/>
    <col min="2" max="2" width="40" customWidth="1"/>
    <col min="3" max="5" width="20" customWidth="1"/>
    <col min="6" max="8" width="22" customWidth="1"/>
  </cols>
  <sheetData>
    <row r="2" spans="2:8" ht="19.5" customHeight="1" x14ac:dyDescent="0.25">
      <c r="B2" s="12" t="s">
        <v>0</v>
      </c>
      <c r="C2" s="12"/>
      <c r="D2" s="12"/>
      <c r="E2" s="12"/>
      <c r="F2" s="12"/>
      <c r="G2" s="12"/>
      <c r="H2" s="12"/>
    </row>
    <row r="3" spans="2:8" ht="15" customHeight="1" x14ac:dyDescent="0.25">
      <c r="B3" s="11" t="s">
        <v>1</v>
      </c>
      <c r="C3" s="11"/>
      <c r="D3" s="11"/>
      <c r="E3" s="11"/>
      <c r="F3" s="11"/>
      <c r="G3" s="11"/>
      <c r="H3" s="11"/>
    </row>
    <row r="4" spans="2:8" ht="15" customHeight="1" x14ac:dyDescent="0.25">
      <c r="B4" s="10" t="s">
        <v>2</v>
      </c>
      <c r="C4" s="10"/>
      <c r="D4" s="10"/>
      <c r="E4" s="10"/>
      <c r="F4" s="10"/>
      <c r="G4" s="10"/>
      <c r="H4" s="10"/>
    </row>
    <row r="6" spans="2:8" ht="15" customHeight="1" x14ac:dyDescent="0.25">
      <c r="B6" s="9" t="s">
        <v>3</v>
      </c>
      <c r="C6" s="9"/>
      <c r="D6" s="9"/>
      <c r="E6" s="9"/>
      <c r="F6" s="9"/>
      <c r="G6" s="9"/>
      <c r="H6" s="9"/>
    </row>
    <row r="7" spans="2:8" ht="15" customHeight="1" x14ac:dyDescent="0.25">
      <c r="B7" s="13" t="s">
        <v>4</v>
      </c>
      <c r="C7" s="8">
        <v>0</v>
      </c>
      <c r="D7" s="8"/>
      <c r="E7" s="10" t="s">
        <v>5</v>
      </c>
      <c r="F7" s="10"/>
      <c r="G7" s="10"/>
      <c r="H7" s="10"/>
    </row>
    <row r="9" spans="2:8" ht="15" customHeight="1" x14ac:dyDescent="0.25">
      <c r="B9" s="9" t="s">
        <v>6</v>
      </c>
      <c r="C9" s="9"/>
      <c r="D9" s="9"/>
      <c r="E9" s="9"/>
      <c r="F9" s="9"/>
      <c r="G9" s="9"/>
      <c r="H9" s="9"/>
    </row>
    <row r="10" spans="2:8" ht="38.25" customHeight="1" x14ac:dyDescent="0.25">
      <c r="B10" s="14" t="s">
        <v>7</v>
      </c>
      <c r="C10" s="14" t="s">
        <v>8</v>
      </c>
      <c r="D10" s="14" t="s">
        <v>9</v>
      </c>
      <c r="E10" s="14" t="s">
        <v>10</v>
      </c>
      <c r="F10" s="15"/>
      <c r="G10" s="15"/>
      <c r="H10" s="15"/>
    </row>
    <row r="11" spans="2:8" x14ac:dyDescent="0.25">
      <c r="B11" s="16" t="s">
        <v>11</v>
      </c>
      <c r="C11" s="17" t="s">
        <v>12</v>
      </c>
      <c r="D11" s="18">
        <f>INT(C7*1.2*0.5)</f>
        <v>0</v>
      </c>
      <c r="E11" s="19">
        <v>2500</v>
      </c>
    </row>
    <row r="12" spans="2:8" x14ac:dyDescent="0.25">
      <c r="B12" s="16" t="s">
        <v>13</v>
      </c>
      <c r="C12" s="17" t="s">
        <v>12</v>
      </c>
      <c r="D12" s="18">
        <f>INT(C7*1.2*0.5)</f>
        <v>0</v>
      </c>
      <c r="E12" s="19">
        <v>1100</v>
      </c>
    </row>
    <row r="13" spans="2:8" x14ac:dyDescent="0.25">
      <c r="B13" s="16" t="s">
        <v>14</v>
      </c>
      <c r="C13" s="17" t="s">
        <v>15</v>
      </c>
      <c r="D13" s="18">
        <f>INT(C7*1.2)</f>
        <v>0</v>
      </c>
      <c r="E13" s="19">
        <v>1100</v>
      </c>
    </row>
    <row r="14" spans="2:8" x14ac:dyDescent="0.25">
      <c r="B14" s="20" t="s">
        <v>16</v>
      </c>
      <c r="C14" s="21" t="s">
        <v>15</v>
      </c>
      <c r="D14" s="22">
        <f>INT(C7*1.2)</f>
        <v>0</v>
      </c>
      <c r="E14" s="23"/>
    </row>
    <row r="15" spans="2:8" ht="27.75" customHeight="1" x14ac:dyDescent="0.25">
      <c r="B15" s="7" t="s">
        <v>17</v>
      </c>
      <c r="C15" s="7"/>
      <c r="D15" s="7"/>
      <c r="E15" s="7"/>
      <c r="F15" s="7"/>
      <c r="G15" s="7"/>
      <c r="H15" s="7"/>
    </row>
    <row r="17" spans="2:8" ht="15" customHeight="1" x14ac:dyDescent="0.25">
      <c r="B17" s="9" t="s">
        <v>18</v>
      </c>
      <c r="C17" s="9"/>
      <c r="D17" s="9"/>
      <c r="E17" s="9"/>
      <c r="F17" s="9"/>
      <c r="G17" s="9"/>
      <c r="H17" s="9"/>
    </row>
    <row r="18" spans="2:8" ht="39.75" customHeight="1" x14ac:dyDescent="0.25">
      <c r="B18" s="14" t="s">
        <v>19</v>
      </c>
      <c r="C18" s="14" t="s">
        <v>20</v>
      </c>
      <c r="D18" s="14" t="s">
        <v>21</v>
      </c>
      <c r="E18" s="14" t="s">
        <v>22</v>
      </c>
      <c r="F18" s="14" t="s">
        <v>23</v>
      </c>
      <c r="G18" s="14" t="s">
        <v>24</v>
      </c>
      <c r="H18" s="14" t="s">
        <v>25</v>
      </c>
    </row>
    <row r="19" spans="2:8" x14ac:dyDescent="0.25">
      <c r="B19" s="16" t="s">
        <v>26</v>
      </c>
      <c r="C19" s="24">
        <v>0</v>
      </c>
      <c r="D19" s="25">
        <v>0</v>
      </c>
      <c r="E19" s="18">
        <f>D11</f>
        <v>0</v>
      </c>
      <c r="F19" s="18">
        <f>MIN(C19,E19)</f>
        <v>0</v>
      </c>
      <c r="G19" s="19">
        <f>MIN(D19,E11)</f>
        <v>0</v>
      </c>
      <c r="H19" s="19">
        <f>F19*G19</f>
        <v>0</v>
      </c>
    </row>
    <row r="20" spans="2:8" x14ac:dyDescent="0.25">
      <c r="B20" s="16" t="s">
        <v>27</v>
      </c>
      <c r="C20" s="24">
        <v>0</v>
      </c>
      <c r="D20" s="25">
        <v>0</v>
      </c>
      <c r="E20" s="18">
        <f>D12</f>
        <v>0</v>
      </c>
      <c r="F20" s="18">
        <f>MIN(C20,E20)</f>
        <v>0</v>
      </c>
      <c r="G20" s="19">
        <f>MIN(D20,E12)</f>
        <v>0</v>
      </c>
      <c r="H20" s="19">
        <f>F20*G20</f>
        <v>0</v>
      </c>
    </row>
    <row r="21" spans="2:8" x14ac:dyDescent="0.25">
      <c r="B21" s="16" t="s">
        <v>28</v>
      </c>
      <c r="C21" s="24">
        <v>0</v>
      </c>
      <c r="D21" s="25">
        <v>0</v>
      </c>
      <c r="E21" s="18">
        <f>D13</f>
        <v>0</v>
      </c>
      <c r="F21" s="18">
        <f>MIN(C21,E21)</f>
        <v>0</v>
      </c>
      <c r="G21" s="19">
        <f>MIN(D21,E13)</f>
        <v>0</v>
      </c>
      <c r="H21" s="19">
        <f>F21*G21</f>
        <v>0</v>
      </c>
    </row>
    <row r="22" spans="2:8" x14ac:dyDescent="0.25">
      <c r="B22" s="20" t="s">
        <v>29</v>
      </c>
      <c r="C22" s="22">
        <f>SUM(C19:C21)</f>
        <v>0</v>
      </c>
      <c r="D22" s="26"/>
      <c r="E22" s="22">
        <f>D14</f>
        <v>0</v>
      </c>
      <c r="F22" s="22">
        <f>SUM(F19:F21)</f>
        <v>0</v>
      </c>
      <c r="G22" s="26"/>
      <c r="H22" s="27">
        <f>SUM(H19:H21)</f>
        <v>0</v>
      </c>
    </row>
    <row r="23" spans="2:8" ht="25.5" customHeight="1" x14ac:dyDescent="0.25">
      <c r="B23" s="13" t="s">
        <v>30</v>
      </c>
      <c r="C23" s="6" t="str">
        <f>IF(F22&gt;D14,"TÚLLÉPI a kombinált korlátot – csökkentse a mennyiséget!","Rendben - a kombinált korlát belül van")</f>
        <v>Rendben - a kombinált korlát belül van</v>
      </c>
      <c r="D23" s="6"/>
      <c r="E23" s="5"/>
      <c r="F23" s="5"/>
      <c r="G23" s="5"/>
      <c r="H23" s="5"/>
    </row>
    <row r="25" spans="2:8" ht="25.5" customHeight="1" x14ac:dyDescent="0.25">
      <c r="B25" s="4" t="s">
        <v>31</v>
      </c>
      <c r="C25" s="4"/>
      <c r="D25" s="4"/>
      <c r="E25" s="4"/>
      <c r="F25" s="4"/>
      <c r="G25" s="3">
        <f>H22</f>
        <v>0</v>
      </c>
      <c r="H25" s="3"/>
    </row>
    <row r="27" spans="2:8" ht="27.75" customHeight="1" x14ac:dyDescent="0.25">
      <c r="B27" s="7"/>
      <c r="C27" s="7"/>
      <c r="D27" s="7"/>
      <c r="E27" s="7"/>
      <c r="F27" s="7"/>
      <c r="G27" s="7"/>
      <c r="H27" s="7"/>
    </row>
    <row r="29" spans="2:8" ht="15" customHeight="1" x14ac:dyDescent="0.25">
      <c r="B29" s="2" t="s">
        <v>32</v>
      </c>
      <c r="C29" s="2"/>
      <c r="D29" s="2"/>
      <c r="E29" s="2"/>
      <c r="F29" s="2"/>
      <c r="G29" s="2"/>
      <c r="H29" s="2"/>
    </row>
    <row r="30" spans="2:8" ht="15" customHeight="1" x14ac:dyDescent="0.25">
      <c r="B30" s="28" t="s">
        <v>33</v>
      </c>
      <c r="C30" s="1" t="s">
        <v>34</v>
      </c>
      <c r="D30" s="1"/>
      <c r="E30" s="1"/>
      <c r="F30" s="1"/>
      <c r="G30" s="1"/>
      <c r="H30" s="1"/>
    </row>
    <row r="31" spans="2:8" ht="15" customHeight="1" x14ac:dyDescent="0.25">
      <c r="B31" s="29" t="s">
        <v>33</v>
      </c>
      <c r="C31" s="1" t="s">
        <v>35</v>
      </c>
      <c r="D31" s="1"/>
      <c r="E31" s="1"/>
      <c r="F31" s="1"/>
      <c r="G31" s="1"/>
      <c r="H31" s="1"/>
    </row>
  </sheetData>
  <sheetProtection sheet="1"/>
  <mergeCells count="17">
    <mergeCell ref="C31:H31"/>
    <mergeCell ref="B25:F25"/>
    <mergeCell ref="G25:H25"/>
    <mergeCell ref="B27:H27"/>
    <mergeCell ref="B29:H29"/>
    <mergeCell ref="C30:H30"/>
    <mergeCell ref="B9:H9"/>
    <mergeCell ref="B15:H15"/>
    <mergeCell ref="B17:H17"/>
    <mergeCell ref="C23:D23"/>
    <mergeCell ref="E23:H23"/>
    <mergeCell ref="B2:H2"/>
    <mergeCell ref="B3:H3"/>
    <mergeCell ref="B4:H4"/>
    <mergeCell ref="B6:H6"/>
    <mergeCell ref="C7:D7"/>
    <mergeCell ref="E7:H7"/>
  </mergeCells>
  <pageMargins left="0.75" right="0.75" top="1" bottom="1" header="0.511811023622047" footer="0.511811023622047"/>
  <pageSetup paperSize="9" orientation="portrait"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3"/>
  <sheetViews>
    <sheetView showGridLines="0" zoomScaleNormal="100" workbookViewId="0">
      <selection activeCell="B1" sqref="B1"/>
    </sheetView>
  </sheetViews>
  <sheetFormatPr defaultColWidth="8.7109375" defaultRowHeight="15" x14ac:dyDescent="0.25"/>
  <cols>
    <col min="1" max="1" width="3" customWidth="1"/>
    <col min="2" max="2" width="100" customWidth="1"/>
  </cols>
  <sheetData>
    <row r="2" spans="2:2" ht="15" customHeight="1" x14ac:dyDescent="0.25">
      <c r="B2" s="30" t="s">
        <v>36</v>
      </c>
    </row>
    <row r="3" spans="2:2" ht="60" customHeight="1" x14ac:dyDescent="0.25">
      <c r="B3" s="31" t="s">
        <v>37</v>
      </c>
    </row>
    <row r="4" spans="2:2" ht="7.5" customHeight="1" x14ac:dyDescent="0.25">
      <c r="B4" s="31"/>
    </row>
    <row r="5" spans="2:2" ht="15" customHeight="1" x14ac:dyDescent="0.25">
      <c r="B5" s="32" t="s">
        <v>38</v>
      </c>
    </row>
    <row r="6" spans="2:2" ht="60" customHeight="1" x14ac:dyDescent="0.25">
      <c r="B6" s="31" t="s">
        <v>39</v>
      </c>
    </row>
    <row r="7" spans="2:2" ht="7.5" customHeight="1" x14ac:dyDescent="0.25">
      <c r="B7" s="31"/>
    </row>
    <row r="8" spans="2:2" ht="15" customHeight="1" x14ac:dyDescent="0.25">
      <c r="B8" s="32" t="s">
        <v>40</v>
      </c>
    </row>
    <row r="9" spans="2:2" ht="30" customHeight="1" x14ac:dyDescent="0.25">
      <c r="B9" s="31" t="s">
        <v>41</v>
      </c>
    </row>
    <row r="10" spans="2:2" ht="15" customHeight="1" x14ac:dyDescent="0.25">
      <c r="B10" s="31" t="s">
        <v>42</v>
      </c>
    </row>
    <row r="11" spans="2:2" ht="15" customHeight="1" x14ac:dyDescent="0.25">
      <c r="B11" s="31" t="s">
        <v>43</v>
      </c>
    </row>
    <row r="12" spans="2:2" ht="30" customHeight="1" x14ac:dyDescent="0.25">
      <c r="B12" s="31" t="s">
        <v>44</v>
      </c>
    </row>
    <row r="13" spans="2:2" ht="7.5" customHeight="1" x14ac:dyDescent="0.25">
      <c r="B13" s="31"/>
    </row>
    <row r="14" spans="2:2" ht="15" customHeight="1" x14ac:dyDescent="0.25">
      <c r="B14" s="32" t="s">
        <v>45</v>
      </c>
    </row>
    <row r="15" spans="2:2" ht="15" customHeight="1" x14ac:dyDescent="0.25">
      <c r="B15" s="31" t="s">
        <v>46</v>
      </c>
    </row>
    <row r="16" spans="2:2" ht="15" customHeight="1" x14ac:dyDescent="0.25">
      <c r="B16" s="31" t="s">
        <v>47</v>
      </c>
    </row>
    <row r="17" spans="2:2" ht="30" customHeight="1" x14ac:dyDescent="0.25">
      <c r="B17" s="33" t="s">
        <v>48</v>
      </c>
    </row>
    <row r="18" spans="2:2" ht="7.5" customHeight="1" x14ac:dyDescent="0.25">
      <c r="B18" s="31"/>
    </row>
    <row r="19" spans="2:2" ht="15" customHeight="1" x14ac:dyDescent="0.25">
      <c r="B19" s="32" t="s">
        <v>49</v>
      </c>
    </row>
    <row r="20" spans="2:2" ht="45" customHeight="1" x14ac:dyDescent="0.25">
      <c r="B20" s="31" t="s">
        <v>50</v>
      </c>
    </row>
    <row r="21" spans="2:2" ht="7.5" customHeight="1" x14ac:dyDescent="0.25">
      <c r="B21" s="31"/>
    </row>
    <row r="22" spans="2:2" ht="15" customHeight="1" x14ac:dyDescent="0.25">
      <c r="B22" s="32" t="s">
        <v>51</v>
      </c>
    </row>
    <row r="23" spans="2:2" ht="45" customHeight="1" x14ac:dyDescent="0.25">
      <c r="B23" s="31" t="s">
        <v>52</v>
      </c>
    </row>
    <row r="24" spans="2:2" ht="7.5" customHeight="1" x14ac:dyDescent="0.25">
      <c r="B24" s="31"/>
    </row>
    <row r="25" spans="2:2" ht="15" customHeight="1" x14ac:dyDescent="0.25">
      <c r="B25" s="32" t="s">
        <v>53</v>
      </c>
    </row>
    <row r="26" spans="2:2" ht="30" customHeight="1" x14ac:dyDescent="0.25">
      <c r="B26" s="31" t="s">
        <v>54</v>
      </c>
    </row>
    <row r="27" spans="2:2" ht="30" customHeight="1" x14ac:dyDescent="0.25">
      <c r="B27" s="31" t="s">
        <v>55</v>
      </c>
    </row>
    <row r="28" spans="2:2" ht="15" customHeight="1" x14ac:dyDescent="0.25">
      <c r="B28" s="31" t="s">
        <v>56</v>
      </c>
    </row>
    <row r="29" spans="2:2" ht="7.5" customHeight="1" x14ac:dyDescent="0.25">
      <c r="B29" s="31"/>
    </row>
    <row r="30" spans="2:2" ht="15" customHeight="1" x14ac:dyDescent="0.25">
      <c r="B30" s="32" t="s">
        <v>57</v>
      </c>
    </row>
    <row r="31" spans="2:2" ht="60" customHeight="1" x14ac:dyDescent="0.25">
      <c r="B31" s="31" t="s">
        <v>58</v>
      </c>
    </row>
    <row r="32" spans="2:2" ht="7.5" customHeight="1" x14ac:dyDescent="0.25">
      <c r="B32" s="31"/>
    </row>
    <row r="33" spans="2:2" ht="45" customHeight="1" x14ac:dyDescent="0.25">
      <c r="B33" s="34" t="s">
        <v>59</v>
      </c>
    </row>
  </sheetData>
  <sheetProtection sheet="1"/>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Munkalapok</vt:lpstr>
      </vt:variant>
      <vt:variant>
        <vt:i4>2</vt:i4>
      </vt:variant>
    </vt:vector>
  </HeadingPairs>
  <TitlesOfParts>
    <vt:vector size="2" baseType="lpstr">
      <vt:lpstr>Kalkulátor</vt:lpstr>
      <vt:lpstr>Tájékoztató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Huller Dániel</cp:lastModifiedBy>
  <cp:revision>0</cp:revision>
  <dcterms:created xsi:type="dcterms:W3CDTF">2026-07-16T11:58:48Z</dcterms:created>
  <dcterms:modified xsi:type="dcterms:W3CDTF">2026-07-16T12:42:19Z</dcterms:modified>
  <dc:language>en-US</dc:language>
</cp:coreProperties>
</file>